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G13" i="1"/>
  <c r="G12" i="1"/>
  <c r="H3" i="1"/>
  <c r="H4" i="1"/>
  <c r="H5" i="1"/>
  <c r="H6" i="1"/>
  <c r="H7" i="1"/>
  <c r="H2" i="1"/>
  <c r="G11" i="1"/>
  <c r="G3" i="1"/>
  <c r="G4" i="1"/>
  <c r="G5" i="1"/>
  <c r="G6" i="1"/>
  <c r="G7" i="1"/>
  <c r="G2" i="1"/>
  <c r="G10" i="1"/>
  <c r="G9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<sst xmlns="http://schemas.openxmlformats.org/spreadsheetml/2006/main" count="26" uniqueCount="24">
  <si>
    <t>Ученик</t>
  </si>
  <si>
    <t>Район</t>
  </si>
  <si>
    <t>Математика</t>
  </si>
  <si>
    <t>Информатика</t>
  </si>
  <si>
    <t>Физика</t>
  </si>
  <si>
    <t>код 1</t>
  </si>
  <si>
    <t>код 2</t>
  </si>
  <si>
    <t>код 3</t>
  </si>
  <si>
    <t>код 4</t>
  </si>
  <si>
    <t>код 5</t>
  </si>
  <si>
    <t>код 6</t>
  </si>
  <si>
    <t>Майский</t>
  </si>
  <si>
    <t>Центральный</t>
  </si>
  <si>
    <t>Подгорный</t>
  </si>
  <si>
    <t>Заречный</t>
  </si>
  <si>
    <t>Количество учащихся (математика больше 84 баллов)</t>
  </si>
  <si>
    <t>По всем предметам &gt;50 балов?</t>
  </si>
  <si>
    <t>Количество учащихся (по всем предметам &gt; 50 баллов)</t>
  </si>
  <si>
    <t>Кол. уч. Центрального р-н  (по всем предметам &gt; 50 б)</t>
  </si>
  <si>
    <t>Учащийся Центр. р-на и по всем предмета &gt; 50</t>
  </si>
  <si>
    <t>Учащийся Центр. р-на с суммой балов &gt;210</t>
  </si>
  <si>
    <t>Кол. уч. Центрального р-н  (сумма балов &gt; 210)</t>
  </si>
  <si>
    <t>Разница между макс и мин балаами по информатике</t>
  </si>
  <si>
    <t>Сумма бал. учащихся Подгорного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</si>
</sst>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H16" sqref="H16"/>
    </sheetView>
  </sheetViews>
  <sheetFormatPr defaultRowHeight="14.4" x14ac:dyDescent="0.3"/>
  <cols>
    <col min="2" max="2" width="14" customWidth="1"/>
    <col min="3" max="3" width="12.6640625" customWidth="1"/>
    <col min="4" max="4" width="12.5546875" customWidth="1"/>
    <col min="6" max="6" width="49.21875" customWidth="1"/>
    <col min="7" max="7" width="41.5546875" customWidth="1"/>
    <col min="8" max="8" width="39.77734375" customWidth="1"/>
    <col min="9" max="9" width="37.2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G1" t="s">
        <v>19</v>
      </c>
      <c r="H1" t="s">
        <v>20</v>
      </c>
      <c r="I1" t="s">
        <v>23</v>
      </c>
    </row>
    <row r="2" spans="1:9" x14ac:dyDescent="0.3">
      <c r="A2" t="s">
        <v>5</v>
      </c>
      <c r="B2" t="s">
        <v>11</v>
      </c>
      <c r="C2">
        <v>100</v>
      </c>
      <c r="D2">
        <v>58</v>
      </c>
      <c r="E2">
        <v>74</v>
      </c>
      <c r="F2" t="str">
        <f>IF(AND(C2&gt;50, D2&gt;50, E2&gt;50),"Да","Нет")</f>
        <v>Да</v>
      </c>
      <c r="G2">
        <f>IF(AND(B2="Центральный", C2&gt;50, D2&gt;50, E2&gt;50),1,0)</f>
        <v>0</v>
      </c>
      <c r="H2">
        <f>IF(AND(B2="Центральный", C2+D2+E2&gt;210),1,0)</f>
        <v>0</v>
      </c>
      <c r="I2">
        <f>SUMIF(B2,"Подгорный",C2:E2)</f>
        <v>0</v>
      </c>
    </row>
    <row r="3" spans="1:9" x14ac:dyDescent="0.3">
      <c r="A3" t="s">
        <v>6</v>
      </c>
      <c r="B3" t="s">
        <v>11</v>
      </c>
      <c r="C3">
        <v>100</v>
      </c>
      <c r="D3">
        <v>80</v>
      </c>
      <c r="E3">
        <v>81</v>
      </c>
      <c r="F3" t="str">
        <f t="shared" ref="F3:F7" si="0">IF(AND(C3&gt;50, D3&gt;50, E3&gt;50),"Да","Нет")</f>
        <v>Да</v>
      </c>
      <c r="G3">
        <f t="shared" ref="G3:G7" si="1">IF(AND(B3="Центральный", C3&gt;50, D3&gt;50, E3&gt;50),1,0)</f>
        <v>0</v>
      </c>
      <c r="H3">
        <f t="shared" ref="H3:H7" si="2">IF(AND(B3="Центральный", C3+D3+E3&gt;210),1,0)</f>
        <v>0</v>
      </c>
      <c r="I3">
        <f>SUMIF(B3,"Подгорный",C3:E3)</f>
        <v>0</v>
      </c>
    </row>
    <row r="4" spans="1:9" x14ac:dyDescent="0.3">
      <c r="A4" t="s">
        <v>7</v>
      </c>
      <c r="B4" t="s">
        <v>11</v>
      </c>
      <c r="C4">
        <v>99</v>
      </c>
      <c r="D4">
        <v>76</v>
      </c>
      <c r="E4">
        <v>63</v>
      </c>
      <c r="F4" t="str">
        <f t="shared" si="0"/>
        <v>Да</v>
      </c>
      <c r="G4">
        <f t="shared" si="1"/>
        <v>0</v>
      </c>
      <c r="H4">
        <f t="shared" si="2"/>
        <v>0</v>
      </c>
      <c r="I4">
        <f t="shared" ref="I3:I7" si="3">SUMIF(B4,"Подгорный",C4:E4)</f>
        <v>0</v>
      </c>
    </row>
    <row r="5" spans="1:9" x14ac:dyDescent="0.3">
      <c r="A5" t="s">
        <v>8</v>
      </c>
      <c r="B5" t="s">
        <v>12</v>
      </c>
      <c r="C5">
        <v>98</v>
      </c>
      <c r="D5">
        <v>86</v>
      </c>
      <c r="E5">
        <v>51</v>
      </c>
      <c r="F5" t="str">
        <f t="shared" si="0"/>
        <v>Да</v>
      </c>
      <c r="G5">
        <f t="shared" si="1"/>
        <v>1</v>
      </c>
      <c r="H5">
        <f t="shared" si="2"/>
        <v>1</v>
      </c>
      <c r="I5">
        <f t="shared" si="3"/>
        <v>0</v>
      </c>
    </row>
    <row r="6" spans="1:9" x14ac:dyDescent="0.3">
      <c r="A6" t="s">
        <v>9</v>
      </c>
      <c r="B6" t="s">
        <v>13</v>
      </c>
      <c r="C6">
        <v>97</v>
      </c>
      <c r="D6">
        <v>66</v>
      </c>
      <c r="E6">
        <v>47</v>
      </c>
      <c r="F6" t="str">
        <f t="shared" si="0"/>
        <v>Нет</v>
      </c>
      <c r="G6">
        <f t="shared" si="1"/>
        <v>0</v>
      </c>
      <c r="H6">
        <f t="shared" si="2"/>
        <v>0</v>
      </c>
      <c r="I6">
        <f t="shared" si="3"/>
        <v>97</v>
      </c>
    </row>
    <row r="7" spans="1:9" x14ac:dyDescent="0.3">
      <c r="A7" t="s">
        <v>10</v>
      </c>
      <c r="B7" t="s">
        <v>14</v>
      </c>
      <c r="C7">
        <v>96</v>
      </c>
      <c r="D7">
        <v>98</v>
      </c>
      <c r="E7">
        <v>63</v>
      </c>
      <c r="F7" t="str">
        <f t="shared" si="0"/>
        <v>Да</v>
      </c>
      <c r="G7">
        <f t="shared" si="1"/>
        <v>0</v>
      </c>
      <c r="H7">
        <f t="shared" si="2"/>
        <v>0</v>
      </c>
      <c r="I7">
        <f t="shared" si="3"/>
        <v>0</v>
      </c>
    </row>
    <row r="9" spans="1:9" x14ac:dyDescent="0.3">
      <c r="F9" t="s">
        <v>15</v>
      </c>
      <c r="G9">
        <f>COUNTIF(C2:C7,"&gt;84")</f>
        <v>6</v>
      </c>
    </row>
    <row r="10" spans="1:9" x14ac:dyDescent="0.3">
      <c r="F10" t="s">
        <v>17</v>
      </c>
      <c r="G10" s="1">
        <f>COUNTIF(F2:F7,"Да")</f>
        <v>5</v>
      </c>
    </row>
    <row r="11" spans="1:9" x14ac:dyDescent="0.3">
      <c r="F11" t="s">
        <v>18</v>
      </c>
      <c r="G11">
        <f>COUNTIF(G2:G7,1)</f>
        <v>1</v>
      </c>
    </row>
    <row r="12" spans="1:9" x14ac:dyDescent="0.3">
      <c r="F12" t="s">
        <v>21</v>
      </c>
      <c r="G12">
        <f>COUNTIF(H2:H7,1)</f>
        <v>1</v>
      </c>
    </row>
    <row r="13" spans="1:9" x14ac:dyDescent="0.3">
      <c r="F13" t="s">
        <v>22</v>
      </c>
      <c r="G13">
        <f>MAX(D2:D7)-MIN(D2:D7)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2024-01-14T10:45:00Z</dcterms:created>
  <dcterms:modified xsi:type="dcterms:W3CDTF">2024-01-14T13:24:35Z</dcterms:modified>
</cp:coreProperties>
</file>